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Лист1!$6:$6</definedName>
    <definedName name="_xlnm.Print_Area" localSheetId="0">Лист1!$A$1:$G$56</definedName>
  </definedNames>
  <calcPr calcId="162913"/>
</workbook>
</file>

<file path=xl/calcChain.xml><?xml version="1.0" encoding="utf-8"?>
<calcChain xmlns="http://schemas.openxmlformats.org/spreadsheetml/2006/main">
  <c r="H50" i="1" l="1"/>
  <c r="H51" i="1" s="1"/>
  <c r="H53" i="1" s="1"/>
  <c r="D50" i="1"/>
  <c r="C50" i="1"/>
  <c r="G49" i="1"/>
  <c r="F49" i="1"/>
  <c r="G48" i="1"/>
  <c r="F48" i="1"/>
  <c r="F47" i="1"/>
  <c r="F46" i="1"/>
  <c r="G45" i="1"/>
  <c r="F45" i="1"/>
  <c r="E45" i="1"/>
  <c r="F44" i="1"/>
  <c r="E44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H24" i="1"/>
  <c r="D24" i="1"/>
  <c r="C24" i="1"/>
  <c r="G23" i="1"/>
  <c r="F23" i="1"/>
  <c r="F22" i="1"/>
  <c r="G21" i="1"/>
  <c r="F21" i="1"/>
  <c r="G20" i="1"/>
  <c r="F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C51" i="1" l="1"/>
  <c r="G50" i="1"/>
  <c r="F50" i="1"/>
  <c r="D51" i="1"/>
  <c r="E50" i="1"/>
  <c r="G24" i="1"/>
  <c r="F24" i="1"/>
  <c r="E24" i="1"/>
  <c r="D53" i="1" l="1"/>
  <c r="G51" i="1"/>
  <c r="E51" i="1"/>
  <c r="F51" i="1"/>
</calcChain>
</file>

<file path=xl/sharedStrings.xml><?xml version="1.0" encoding="utf-8"?>
<sst xmlns="http://schemas.openxmlformats.org/spreadsheetml/2006/main" count="97" uniqueCount="65">
  <si>
    <t>Приложение 2</t>
  </si>
  <si>
    <t xml:space="preserve">Администрирование налоговых и неналоговых доходов областного бюджета </t>
  </si>
  <si>
    <t>(тыс. рублей)</t>
  </si>
  <si>
    <t>№</t>
  </si>
  <si>
    <t>Администраторы доходов</t>
  </si>
  <si>
    <t>План</t>
  </si>
  <si>
    <t>Факт</t>
  </si>
  <si>
    <t>% исполнения</t>
  </si>
  <si>
    <t>Уд. вес, %</t>
  </si>
  <si>
    <t>2017 г. в % к 2016 г.</t>
  </si>
  <si>
    <t>Территориальные органы федеральных органов власти</t>
  </si>
  <si>
    <t>Управление Федеральной налоговой службы России по Брянской области</t>
  </si>
  <si>
    <t>Управление Федерального казначейства по Смоленской области</t>
  </si>
  <si>
    <t>Управление Министерства внутренних дел России по Брянской области</t>
  </si>
  <si>
    <t>Федеральная служба государственной регистрации, кадастра и картографии</t>
  </si>
  <si>
    <t>Федеральная служба по надзору в сфере природопользования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</si>
  <si>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</si>
  <si>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Федеральная служба судебных приставов</t>
  </si>
  <si>
    <t>Федеральная антимонопольная служба</t>
  </si>
  <si>
    <t>Министерство юстиции Российской Федерации</t>
  </si>
  <si>
    <t>Федеральная служба по надзору в сфере транспорта</t>
  </si>
  <si>
    <t>Федеральное агентство лесного хозяйства</t>
  </si>
  <si>
    <t>Федеральная служба по надзору в сфере связи, информационных технологий и массовых коммуникаций</t>
  </si>
  <si>
    <t>Федеральная служба по надзору в сфере защиты прав потребителей и благополучия человека</t>
  </si>
  <si>
    <t>Генеральная прокуратура Российской Федерации</t>
  </si>
  <si>
    <t>Федеральная служба войск национальной гвардии Российской Федерации</t>
  </si>
  <si>
    <t>Министерство обороны РФ</t>
  </si>
  <si>
    <t>Итого</t>
  </si>
  <si>
    <t>Органы государственной власти Брянской области</t>
  </si>
  <si>
    <t>Управление имущественных отношений Брянской области</t>
  </si>
  <si>
    <t>Управление  лесами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</si>
  <si>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</si>
  <si>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Государственная  инспекция по надзору за техническим состоянием самоходных машин и других видов техники Брянской области</t>
  </si>
  <si>
    <t>Департамент строительства и архитектуры Брянской области</t>
  </si>
  <si>
    <t>Департамент  природных ресурсов и экологии Брянской области</t>
  </si>
  <si>
    <t>Департамент региональной безопасности Брянской области</t>
  </si>
  <si>
    <t>Департамент семьи, социальной и демографической политики Брянской области</t>
  </si>
  <si>
    <t>Департамент  сельского хозяйства Брянской области</t>
  </si>
  <si>
    <t>Департамент  промышленности, транспорта и связи Брянской области</t>
  </si>
  <si>
    <t>Управление государственного регулирования тарифов Брянской области</t>
  </si>
  <si>
    <t>Департамент  здравоохранения Брянской области</t>
  </si>
  <si>
    <t>Администрация  Губернатора Брянской области и Правительства Брянской области</t>
  </si>
  <si>
    <t>Департамент  культуры Брянской области</t>
  </si>
  <si>
    <t>Департамент  образования и науки Брянской области</t>
  </si>
  <si>
    <t>Государственная жилищная инспекция Брянской области</t>
  </si>
  <si>
    <t>Управление  государственной службы по труду и занятости населения Брянской области</t>
  </si>
  <si>
    <t>Департамент  финансов Брянской области</t>
  </si>
  <si>
    <t>Управление по охране и сохранению историко-культурного наследия Брянской области</t>
  </si>
  <si>
    <t>Управление  физической культуры и спорта Брянской области</t>
  </si>
  <si>
    <t>Департамент  экономического развития Брянской области</t>
  </si>
  <si>
    <t>Управление мировой юстиции Брянской области</t>
  </si>
  <si>
    <t>Всего</t>
  </si>
  <si>
    <t>Невыясненные поступления</t>
  </si>
  <si>
    <t>администраторами доходов за 9 месяцев 2017 года</t>
  </si>
  <si>
    <t>9 месяцев 2016 год</t>
  </si>
  <si>
    <t>Управление ветеринарии Брянской области</t>
  </si>
  <si>
    <t>Управление записи актов гражданского состояния Брянской области</t>
  </si>
  <si>
    <t>Федеральное казначейство</t>
  </si>
  <si>
    <t>Министерство РФ по делам гражданской обороны, чрезвычайным ситуациям и ликвидации последствий стихийных бедствий</t>
  </si>
  <si>
    <t>Министерство юстиции РФ</t>
  </si>
  <si>
    <t>Федеральная миграционная служба</t>
  </si>
  <si>
    <t>Генеральная прокуратура РФ</t>
  </si>
  <si>
    <t>Управление лесами Брянской области</t>
  </si>
  <si>
    <t xml:space="preserve">Департамент внутренней политики Брянской области </t>
  </si>
  <si>
    <t>Контрольно-счетная палата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</si>
</sst>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000000"/>
      <name val="Arial Cyr"/>
    </font>
    <font>
      <b/>
      <sz val="10"/>
      <name val="Times New Roman"/>
      <family val="1"/>
      <charset val="204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3" tint="0.39997558519241921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" fontId="5" fillId="3" borderId="6">
      <alignment horizontal="right" vertical="top" shrinkToFit="1"/>
    </xf>
    <xf numFmtId="4" fontId="9" fillId="4" borderId="6">
      <alignment horizontal="right" vertical="top" shrinkToFit="1"/>
    </xf>
    <xf numFmtId="0" fontId="11" fillId="0" borderId="8"/>
    <xf numFmtId="49" fontId="5" fillId="0" borderId="6">
      <alignment horizontal="left" vertical="top" wrapText="1"/>
    </xf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0" xfId="0" applyFill="1"/>
    <xf numFmtId="164" fontId="6" fillId="2" borderId="1" xfId="1" applyNumberFormat="1" applyFont="1" applyFill="1" applyBorder="1" applyAlignment="1" applyProtection="1">
      <alignment horizontal="center" vertical="center" shrinkToFit="1"/>
      <protection locked="0"/>
    </xf>
    <xf numFmtId="164" fontId="6" fillId="2" borderId="6" xfId="1" applyNumberFormat="1" applyFont="1" applyFill="1" applyAlignment="1" applyProtection="1">
      <alignment horizontal="center" vertical="center" shrinkToFit="1"/>
      <protection locked="0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1" xfId="1" applyNumberFormat="1" applyFont="1" applyFill="1" applyBorder="1" applyAlignment="1" applyProtection="1">
      <alignment horizontal="center" vertical="center" shrinkToFit="1"/>
      <protection locked="0"/>
    </xf>
    <xf numFmtId="164" fontId="10" fillId="2" borderId="12" xfId="2" applyNumberFormat="1" applyFont="1" applyFill="1" applyBorder="1" applyAlignment="1" applyProtection="1">
      <alignment horizontal="center" vertical="center" shrinkToFit="1"/>
      <protection locked="0"/>
    </xf>
    <xf numFmtId="164" fontId="10" fillId="2" borderId="13" xfId="3" applyNumberFormat="1" applyFont="1" applyFill="1" applyBorder="1" applyAlignment="1" applyProtection="1">
      <alignment horizontal="center" vertical="center"/>
      <protection locked="0"/>
    </xf>
    <xf numFmtId="164" fontId="10" fillId="2" borderId="14" xfId="3" applyNumberFormat="1" applyFont="1" applyFill="1" applyBorder="1" applyAlignment="1" applyProtection="1">
      <alignment horizontal="center" vertical="center"/>
      <protection locked="0"/>
    </xf>
    <xf numFmtId="0" fontId="17" fillId="0" borderId="18" xfId="0" applyFont="1" applyBorder="1" applyAlignment="1">
      <alignment vertical="top" wrapText="1"/>
    </xf>
    <xf numFmtId="0" fontId="17" fillId="0" borderId="19" xfId="0" applyFont="1" applyBorder="1" applyAlignment="1">
      <alignment vertical="top" wrapText="1"/>
    </xf>
    <xf numFmtId="0" fontId="19" fillId="0" borderId="20" xfId="0" applyFont="1" applyBorder="1" applyAlignment="1">
      <alignment wrapText="1"/>
    </xf>
    <xf numFmtId="0" fontId="19" fillId="0" borderId="0" xfId="0" applyFont="1" applyAlignment="1">
      <alignment wrapText="1"/>
    </xf>
    <xf numFmtId="4" fontId="18" fillId="5" borderId="17" xfId="0" applyNumberFormat="1" applyFont="1" applyFill="1" applyBorder="1" applyAlignment="1">
      <alignment horizontal="center"/>
    </xf>
    <xf numFmtId="0" fontId="17" fillId="5" borderId="19" xfId="0" applyFont="1" applyFill="1" applyBorder="1" applyAlignment="1">
      <alignment wrapText="1"/>
    </xf>
    <xf numFmtId="0" fontId="17" fillId="0" borderId="19" xfId="0" applyFont="1" applyFill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0" fillId="0" borderId="1" xfId="0" applyBorder="1"/>
    <xf numFmtId="164" fontId="16" fillId="0" borderId="16" xfId="0" applyNumberFormat="1" applyFont="1" applyBorder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18" fillId="0" borderId="17" xfId="0" applyNumberFormat="1" applyFont="1" applyBorder="1" applyAlignment="1">
      <alignment horizontal="center"/>
    </xf>
    <xf numFmtId="164" fontId="0" fillId="0" borderId="0" xfId="0" applyNumberFormat="1"/>
    <xf numFmtId="164" fontId="18" fillId="0" borderId="17" xfId="0" applyNumberFormat="1" applyFont="1" applyFill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164" fontId="0" fillId="0" borderId="1" xfId="0" applyNumberFormat="1" applyBorder="1"/>
    <xf numFmtId="164" fontId="18" fillId="5" borderId="17" xfId="0" applyNumberFormat="1" applyFont="1" applyFill="1" applyBorder="1" applyAlignment="1">
      <alignment horizontal="center"/>
    </xf>
    <xf numFmtId="164" fontId="15" fillId="0" borderId="1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4" fontId="12" fillId="0" borderId="6" xfId="1" applyNumberFormat="1" applyFont="1" applyFill="1" applyAlignment="1" applyProtection="1">
      <alignment horizontal="center" vertical="center" shrinkToFit="1"/>
    </xf>
    <xf numFmtId="165" fontId="12" fillId="0" borderId="1" xfId="0" applyNumberFormat="1" applyFont="1" applyFill="1" applyBorder="1" applyAlignment="1">
      <alignment horizontal="center" vertical="center" shrinkToFit="1"/>
    </xf>
    <xf numFmtId="2" fontId="12" fillId="0" borderId="1" xfId="0" applyNumberFormat="1" applyFont="1" applyFill="1" applyBorder="1" applyAlignment="1">
      <alignment horizontal="center" vertical="center" shrinkToFit="1"/>
    </xf>
    <xf numFmtId="164" fontId="13" fillId="0" borderId="1" xfId="0" applyNumberFormat="1" applyFont="1" applyBorder="1" applyAlignment="1">
      <alignment horizontal="center" vertical="center" shrinkToFit="1"/>
    </xf>
    <xf numFmtId="165" fontId="13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Fill="1" applyBorder="1" applyAlignment="1">
      <alignment horizontal="center" vertical="center" shrinkToFit="1"/>
    </xf>
    <xf numFmtId="164" fontId="12" fillId="0" borderId="10" xfId="1" applyNumberFormat="1" applyFont="1" applyFill="1" applyBorder="1" applyAlignment="1" applyProtection="1">
      <alignment horizontal="center" vertical="center" shrinkToFit="1"/>
    </xf>
    <xf numFmtId="165" fontId="12" fillId="0" borderId="1" xfId="0" applyNumberFormat="1" applyFont="1" applyBorder="1" applyAlignment="1">
      <alignment horizontal="center" vertical="center" shrinkToFit="1"/>
    </xf>
    <xf numFmtId="164" fontId="12" fillId="0" borderId="15" xfId="1" applyNumberFormat="1" applyFont="1" applyFill="1" applyBorder="1" applyAlignment="1" applyProtection="1">
      <alignment horizontal="center" vertical="center" shrinkToFit="1"/>
    </xf>
    <xf numFmtId="164" fontId="12" fillId="0" borderId="7" xfId="1" applyNumberFormat="1" applyFont="1" applyFill="1" applyBorder="1" applyAlignment="1" applyProtection="1">
      <alignment horizontal="center" vertical="center" shrinkToFit="1"/>
    </xf>
    <xf numFmtId="165" fontId="12" fillId="0" borderId="9" xfId="0" applyNumberFormat="1" applyFont="1" applyFill="1" applyBorder="1" applyAlignment="1">
      <alignment horizontal="center" vertical="center" shrinkToFit="1"/>
    </xf>
    <xf numFmtId="2" fontId="12" fillId="0" borderId="9" xfId="0" applyNumberFormat="1" applyFont="1" applyFill="1" applyBorder="1" applyAlignment="1">
      <alignment horizontal="center" vertical="center" shrinkToFit="1"/>
    </xf>
    <xf numFmtId="164" fontId="13" fillId="0" borderId="1" xfId="1" applyNumberFormat="1" applyFont="1" applyFill="1" applyBorder="1" applyAlignment="1" applyProtection="1">
      <alignment horizontal="center" vertical="center" shrinkToFit="1"/>
      <protection locked="0"/>
    </xf>
    <xf numFmtId="164" fontId="14" fillId="0" borderId="1" xfId="2" applyNumberFormat="1" applyFont="1" applyFill="1" applyBorder="1" applyAlignment="1" applyProtection="1">
      <alignment horizontal="center" vertical="center" shrinkToFit="1"/>
      <protection locked="0"/>
    </xf>
    <xf numFmtId="165" fontId="14" fillId="0" borderId="1" xfId="0" applyNumberFormat="1" applyFont="1" applyBorder="1" applyAlignment="1">
      <alignment horizontal="center" vertical="center" shrinkToFit="1"/>
    </xf>
    <xf numFmtId="2" fontId="14" fillId="0" borderId="1" xfId="0" applyNumberFormat="1" applyFont="1" applyFill="1" applyBorder="1" applyAlignment="1">
      <alignment horizontal="center" vertical="center" shrinkToFit="1"/>
    </xf>
    <xf numFmtId="164" fontId="14" fillId="0" borderId="1" xfId="3" applyNumberFormat="1" applyFont="1" applyBorder="1" applyAlignment="1" applyProtection="1">
      <alignment horizontal="center" vertical="center" shrinkToFit="1"/>
      <protection locked="0"/>
    </xf>
    <xf numFmtId="164" fontId="14" fillId="0" borderId="1" xfId="2" applyNumberFormat="1" applyFont="1" applyFill="1" applyBorder="1" applyAlignment="1" applyProtection="1">
      <alignment horizontal="center" vertical="center" shrinkToFit="1"/>
    </xf>
    <xf numFmtId="165" fontId="20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" xfId="4" applyNumberFormat="1" applyFont="1" applyFill="1" applyBorder="1" applyAlignment="1" applyProtection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</cellXfs>
  <cellStyles count="5">
    <cellStyle name="xl34" xfId="2"/>
    <cellStyle name="xl36" xfId="3"/>
    <cellStyle name="xl38" xfId="4"/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3.28515625" bestFit="1" customWidth="1"/>
    <col min="2" max="2" width="34.7109375" customWidth="1"/>
    <col min="3" max="3" width="11.7109375" customWidth="1"/>
    <col min="4" max="4" width="12.140625" customWidth="1"/>
    <col min="8" max="8" width="11.85546875" hidden="1" customWidth="1"/>
    <col min="9" max="9" width="0" hidden="1" customWidth="1"/>
    <col min="10" max="10" width="16" hidden="1" customWidth="1"/>
    <col min="11" max="11" width="31.85546875" hidden="1" customWidth="1"/>
    <col min="13" max="13" width="40.7109375" customWidth="1"/>
  </cols>
  <sheetData>
    <row r="1" spans="1:11" ht="15.75" x14ac:dyDescent="0.25">
      <c r="G1" s="2" t="s">
        <v>0</v>
      </c>
    </row>
    <row r="2" spans="1:11" ht="15.75" x14ac:dyDescent="0.25">
      <c r="A2" s="1"/>
    </row>
    <row r="3" spans="1:11" ht="15.75" x14ac:dyDescent="0.25">
      <c r="C3" s="1" t="s">
        <v>1</v>
      </c>
    </row>
    <row r="4" spans="1:11" ht="15.75" x14ac:dyDescent="0.25">
      <c r="C4" s="1" t="s">
        <v>53</v>
      </c>
    </row>
    <row r="5" spans="1:11" ht="15.75" x14ac:dyDescent="0.25">
      <c r="G5" s="2" t="s">
        <v>2</v>
      </c>
    </row>
    <row r="6" spans="1:11" ht="47.25" x14ac:dyDescent="0.25">
      <c r="A6" s="3" t="s">
        <v>3</v>
      </c>
      <c r="B6" s="4" t="s">
        <v>4</v>
      </c>
      <c r="C6" s="4" t="s">
        <v>5</v>
      </c>
      <c r="D6" s="4" t="s">
        <v>6</v>
      </c>
      <c r="E6" s="5" t="s">
        <v>7</v>
      </c>
      <c r="F6" s="5" t="s">
        <v>8</v>
      </c>
      <c r="G6" s="5" t="s">
        <v>9</v>
      </c>
      <c r="H6" s="6" t="s">
        <v>54</v>
      </c>
    </row>
    <row r="7" spans="1:11" ht="16.5" thickBot="1" x14ac:dyDescent="0.3">
      <c r="A7" s="62" t="s">
        <v>10</v>
      </c>
      <c r="B7" s="63"/>
      <c r="C7" s="63"/>
      <c r="D7" s="63"/>
      <c r="E7" s="63"/>
      <c r="F7" s="63"/>
      <c r="G7" s="64"/>
      <c r="H7" s="7"/>
    </row>
    <row r="8" spans="1:11" ht="48" thickBot="1" x14ac:dyDescent="0.3">
      <c r="A8" s="33">
        <v>1</v>
      </c>
      <c r="B8" s="57" t="s">
        <v>11</v>
      </c>
      <c r="C8" s="37">
        <v>19284491.800000001</v>
      </c>
      <c r="D8" s="37">
        <v>14767395.5</v>
      </c>
      <c r="E8" s="38">
        <f>D8/C8*100</f>
        <v>76.576534415078541</v>
      </c>
      <c r="F8" s="39">
        <f>D8/17524415.3*100</f>
        <v>84.267550427203119</v>
      </c>
      <c r="G8" s="38">
        <f>D8/H8*100</f>
        <v>103.98995686866748</v>
      </c>
      <c r="H8" s="9">
        <v>14200790.1</v>
      </c>
      <c r="J8" s="24">
        <v>14200790.1</v>
      </c>
      <c r="K8" s="15" t="s">
        <v>11</v>
      </c>
    </row>
    <row r="9" spans="1:11" ht="48" thickBot="1" x14ac:dyDescent="0.3">
      <c r="A9" s="33">
        <v>2</v>
      </c>
      <c r="B9" s="57" t="s">
        <v>12</v>
      </c>
      <c r="C9" s="37">
        <v>2567790.2000000002</v>
      </c>
      <c r="D9" s="37">
        <v>2037520.5</v>
      </c>
      <c r="E9" s="38">
        <f t="shared" ref="E9:E24" si="0">D9/C9*100</f>
        <v>79.349181253203625</v>
      </c>
      <c r="F9" s="39">
        <f t="shared" ref="F9:F24" si="1">D9/17524415.3*100</f>
        <v>11.626753104852519</v>
      </c>
      <c r="G9" s="38">
        <f t="shared" ref="G9:G24" si="2">D9/H9*100</f>
        <v>94.623172984234373</v>
      </c>
      <c r="H9" s="9">
        <v>2153299.7000000002</v>
      </c>
      <c r="J9" s="25">
        <v>2153299.7000000002</v>
      </c>
      <c r="K9" s="16" t="s">
        <v>57</v>
      </c>
    </row>
    <row r="10" spans="1:11" ht="48" thickBot="1" x14ac:dyDescent="0.3">
      <c r="A10" s="33">
        <v>3</v>
      </c>
      <c r="B10" s="57" t="s">
        <v>13</v>
      </c>
      <c r="C10" s="37">
        <v>295563</v>
      </c>
      <c r="D10" s="37">
        <v>267048.09999999998</v>
      </c>
      <c r="E10" s="38">
        <f t="shared" si="0"/>
        <v>90.352344508615758</v>
      </c>
      <c r="F10" s="39">
        <f t="shared" si="1"/>
        <v>1.5238631100005942</v>
      </c>
      <c r="G10" s="38">
        <f t="shared" si="2"/>
        <v>114.15824527204951</v>
      </c>
      <c r="H10" s="9">
        <v>233928</v>
      </c>
      <c r="J10" s="25">
        <v>233928</v>
      </c>
      <c r="K10" s="16" t="s">
        <v>13</v>
      </c>
    </row>
    <row r="11" spans="1:11" ht="48" thickBot="1" x14ac:dyDescent="0.3">
      <c r="A11" s="33">
        <v>4</v>
      </c>
      <c r="B11" s="57" t="s">
        <v>14</v>
      </c>
      <c r="C11" s="37">
        <v>60000</v>
      </c>
      <c r="D11" s="37">
        <v>69368.899999999994</v>
      </c>
      <c r="E11" s="38">
        <f t="shared" si="0"/>
        <v>115.61483333333334</v>
      </c>
      <c r="F11" s="39">
        <f t="shared" si="1"/>
        <v>0.39584145212536698</v>
      </c>
      <c r="G11" s="38">
        <f t="shared" si="2"/>
        <v>165.11215522740471</v>
      </c>
      <c r="H11" s="9">
        <v>42013.2</v>
      </c>
      <c r="J11" s="25">
        <v>42013.2</v>
      </c>
      <c r="K11" s="16" t="s">
        <v>14</v>
      </c>
    </row>
    <row r="12" spans="1:11" ht="32.25" thickBot="1" x14ac:dyDescent="0.3">
      <c r="A12" s="33">
        <v>5</v>
      </c>
      <c r="B12" s="57" t="s">
        <v>15</v>
      </c>
      <c r="C12" s="37">
        <v>35328</v>
      </c>
      <c r="D12" s="37">
        <v>17858.099999999999</v>
      </c>
      <c r="E12" s="38">
        <f t="shared" si="0"/>
        <v>50.549422554347821</v>
      </c>
      <c r="F12" s="39">
        <f t="shared" si="1"/>
        <v>0.10190411317175299</v>
      </c>
      <c r="G12" s="38">
        <f t="shared" si="2"/>
        <v>80.574731313787581</v>
      </c>
      <c r="H12" s="9">
        <v>22163.4</v>
      </c>
      <c r="J12" s="25">
        <v>22163.4</v>
      </c>
      <c r="K12" s="16" t="s">
        <v>15</v>
      </c>
    </row>
    <row r="13" spans="1:11" ht="95.25" thickBot="1" x14ac:dyDescent="0.3">
      <c r="A13" s="33">
        <v>6</v>
      </c>
      <c r="B13" s="57" t="s">
        <v>16</v>
      </c>
      <c r="C13" s="37">
        <v>5000</v>
      </c>
      <c r="D13" s="37">
        <v>906.3</v>
      </c>
      <c r="E13" s="38">
        <f t="shared" si="0"/>
        <v>18.126000000000001</v>
      </c>
      <c r="F13" s="39">
        <f t="shared" si="1"/>
        <v>5.1716418749788474E-3</v>
      </c>
      <c r="G13" s="38">
        <f t="shared" si="2"/>
        <v>40.485124631466093</v>
      </c>
      <c r="H13" s="9">
        <v>2238.6</v>
      </c>
      <c r="J13" s="25">
        <v>2238.6</v>
      </c>
      <c r="K13" s="16" t="s">
        <v>58</v>
      </c>
    </row>
    <row r="14" spans="1:11" ht="32.25" thickBot="1" x14ac:dyDescent="0.3">
      <c r="A14" s="33">
        <v>7</v>
      </c>
      <c r="B14" s="57" t="s">
        <v>17</v>
      </c>
      <c r="C14" s="37">
        <v>1900</v>
      </c>
      <c r="D14" s="37">
        <v>4967.7</v>
      </c>
      <c r="E14" s="38">
        <f t="shared" si="0"/>
        <v>261.45789473684209</v>
      </c>
      <c r="F14" s="39">
        <f t="shared" si="1"/>
        <v>2.8347308112470944E-2</v>
      </c>
      <c r="G14" s="38">
        <f t="shared" si="2"/>
        <v>215.28494041170097</v>
      </c>
      <c r="H14" s="9">
        <v>2307.5</v>
      </c>
      <c r="J14" s="25">
        <v>2307.5</v>
      </c>
      <c r="K14" s="16" t="s">
        <v>17</v>
      </c>
    </row>
    <row r="15" spans="1:11" ht="32.25" thickBot="1" x14ac:dyDescent="0.3">
      <c r="A15" s="33">
        <v>8</v>
      </c>
      <c r="B15" s="57" t="s">
        <v>18</v>
      </c>
      <c r="C15" s="37">
        <v>550</v>
      </c>
      <c r="D15" s="37">
        <v>1449.4</v>
      </c>
      <c r="E15" s="38">
        <f t="shared" si="0"/>
        <v>263.52727272727276</v>
      </c>
      <c r="F15" s="39">
        <f t="shared" si="1"/>
        <v>8.2707466993206906E-3</v>
      </c>
      <c r="G15" s="38">
        <f t="shared" si="2"/>
        <v>213.93357933579335</v>
      </c>
      <c r="H15" s="9">
        <v>677.5</v>
      </c>
      <c r="J15" s="25">
        <v>677.5</v>
      </c>
      <c r="K15" s="16" t="s">
        <v>18</v>
      </c>
    </row>
    <row r="16" spans="1:11" ht="32.25" thickBot="1" x14ac:dyDescent="0.3">
      <c r="A16" s="33">
        <v>9</v>
      </c>
      <c r="B16" s="57" t="s">
        <v>19</v>
      </c>
      <c r="C16" s="37">
        <v>332</v>
      </c>
      <c r="D16" s="37">
        <v>145.4</v>
      </c>
      <c r="E16" s="38">
        <f t="shared" si="0"/>
        <v>43.795180722891573</v>
      </c>
      <c r="F16" s="39">
        <f t="shared" si="1"/>
        <v>8.2969957919223696E-4</v>
      </c>
      <c r="G16" s="38">
        <f t="shared" si="2"/>
        <v>60.482529118136441</v>
      </c>
      <c r="H16" s="9">
        <v>240.4</v>
      </c>
      <c r="J16" s="25">
        <v>240.4</v>
      </c>
      <c r="K16" s="16" t="s">
        <v>59</v>
      </c>
    </row>
    <row r="17" spans="1:11" ht="32.25" thickBot="1" x14ac:dyDescent="0.3">
      <c r="A17" s="33">
        <v>10</v>
      </c>
      <c r="B17" s="57" t="s">
        <v>20</v>
      </c>
      <c r="C17" s="37">
        <v>330</v>
      </c>
      <c r="D17" s="37">
        <v>991.5</v>
      </c>
      <c r="E17" s="38">
        <f t="shared" si="0"/>
        <v>300.45454545454544</v>
      </c>
      <c r="F17" s="39">
        <f t="shared" si="1"/>
        <v>5.6578207205577914E-3</v>
      </c>
      <c r="G17" s="38">
        <f t="shared" si="2"/>
        <v>287.39130434782612</v>
      </c>
      <c r="H17" s="9">
        <v>345</v>
      </c>
      <c r="J17" s="25">
        <v>345</v>
      </c>
      <c r="K17" s="16" t="s">
        <v>20</v>
      </c>
    </row>
    <row r="18" spans="1:11" ht="32.25" thickBot="1" x14ac:dyDescent="0.3">
      <c r="A18" s="33">
        <v>11</v>
      </c>
      <c r="B18" s="57" t="s">
        <v>21</v>
      </c>
      <c r="C18" s="37">
        <v>185</v>
      </c>
      <c r="D18" s="37">
        <v>178.5</v>
      </c>
      <c r="E18" s="38">
        <f t="shared" si="0"/>
        <v>96.486486486486484</v>
      </c>
      <c r="F18" s="39">
        <f t="shared" si="1"/>
        <v>1.0185789194347614E-3</v>
      </c>
      <c r="G18" s="38">
        <f t="shared" si="2"/>
        <v>151.39949109414758</v>
      </c>
      <c r="H18" s="9">
        <v>117.9</v>
      </c>
      <c r="J18" s="25">
        <v>117.9</v>
      </c>
      <c r="K18" s="16" t="s">
        <v>21</v>
      </c>
    </row>
    <row r="19" spans="1:11" ht="63.75" thickBot="1" x14ac:dyDescent="0.3">
      <c r="A19" s="33">
        <v>12</v>
      </c>
      <c r="B19" s="57" t="s">
        <v>22</v>
      </c>
      <c r="C19" s="37">
        <v>137</v>
      </c>
      <c r="D19" s="37">
        <v>14.2</v>
      </c>
      <c r="E19" s="38">
        <f t="shared" si="0"/>
        <v>10.364963503649635</v>
      </c>
      <c r="F19" s="39">
        <f t="shared" si="1"/>
        <v>8.1029807596490821E-5</v>
      </c>
      <c r="G19" s="38">
        <f t="shared" si="2"/>
        <v>24.525043177892918</v>
      </c>
      <c r="H19" s="9">
        <v>57.9</v>
      </c>
      <c r="J19" s="25">
        <v>0</v>
      </c>
      <c r="K19" s="16" t="s">
        <v>60</v>
      </c>
    </row>
    <row r="20" spans="1:11" ht="48" thickBot="1" x14ac:dyDescent="0.3">
      <c r="A20" s="33">
        <v>13</v>
      </c>
      <c r="B20" s="57" t="s">
        <v>23</v>
      </c>
      <c r="C20" s="37">
        <v>0</v>
      </c>
      <c r="D20" s="37">
        <v>292.10000000000002</v>
      </c>
      <c r="E20" s="38"/>
      <c r="F20" s="39">
        <f t="shared" si="1"/>
        <v>1.6668173802066879E-3</v>
      </c>
      <c r="G20" s="38">
        <f t="shared" si="2"/>
        <v>83.936781609195407</v>
      </c>
      <c r="H20" s="9">
        <v>348</v>
      </c>
      <c r="J20" s="25">
        <v>57.9</v>
      </c>
      <c r="K20" s="16" t="s">
        <v>22</v>
      </c>
    </row>
    <row r="21" spans="1:11" ht="34.5" thickBot="1" x14ac:dyDescent="0.3">
      <c r="A21" s="33">
        <v>14</v>
      </c>
      <c r="B21" s="57" t="s">
        <v>24</v>
      </c>
      <c r="C21" s="37">
        <v>0</v>
      </c>
      <c r="D21" s="37">
        <v>42.3</v>
      </c>
      <c r="E21" s="38"/>
      <c r="F21" s="39">
        <f t="shared" si="1"/>
        <v>2.4137752544588461E-4</v>
      </c>
      <c r="G21" s="38">
        <f t="shared" si="2"/>
        <v>381.08108108108104</v>
      </c>
      <c r="H21" s="9">
        <v>11.1</v>
      </c>
      <c r="J21" s="25">
        <v>348</v>
      </c>
      <c r="K21" s="16" t="s">
        <v>23</v>
      </c>
    </row>
    <row r="22" spans="1:11" ht="48" thickBot="1" x14ac:dyDescent="0.3">
      <c r="A22" s="33">
        <v>15</v>
      </c>
      <c r="B22" s="57" t="s">
        <v>25</v>
      </c>
      <c r="C22" s="37">
        <v>0</v>
      </c>
      <c r="D22" s="37">
        <v>1421</v>
      </c>
      <c r="E22" s="38"/>
      <c r="F22" s="39">
        <f t="shared" si="1"/>
        <v>8.1086870841277081E-3</v>
      </c>
      <c r="G22" s="38"/>
      <c r="H22" s="8">
        <v>0</v>
      </c>
      <c r="J22" s="25">
        <v>11.1</v>
      </c>
      <c r="K22" s="16" t="s">
        <v>61</v>
      </c>
    </row>
    <row r="23" spans="1:11" ht="16.5" thickBot="1" x14ac:dyDescent="0.3">
      <c r="A23" s="33">
        <v>16</v>
      </c>
      <c r="B23" s="57" t="s">
        <v>26</v>
      </c>
      <c r="C23" s="37">
        <v>0</v>
      </c>
      <c r="D23" s="37">
        <v>66.900000000000006</v>
      </c>
      <c r="E23" s="38"/>
      <c r="F23" s="39">
        <f t="shared" si="1"/>
        <v>3.8175310762008703E-4</v>
      </c>
      <c r="G23" s="38">
        <f t="shared" si="2"/>
        <v>467.83216783216784</v>
      </c>
      <c r="H23" s="9">
        <v>14.3</v>
      </c>
      <c r="J23" s="25">
        <v>14.3</v>
      </c>
      <c r="K23" s="16" t="s">
        <v>26</v>
      </c>
    </row>
    <row r="24" spans="1:11" ht="16.5" thickBot="1" x14ac:dyDescent="0.3">
      <c r="A24" s="65" t="s">
        <v>27</v>
      </c>
      <c r="B24" s="65"/>
      <c r="C24" s="40">
        <f>SUM(C8:C23)</f>
        <v>22251607</v>
      </c>
      <c r="D24" s="40">
        <f>SUM(D8:D23)</f>
        <v>17169666.399999999</v>
      </c>
      <c r="E24" s="41">
        <f t="shared" si="0"/>
        <v>77.161467034717973</v>
      </c>
      <c r="F24" s="42">
        <f t="shared" si="1"/>
        <v>97.975687668164298</v>
      </c>
      <c r="G24" s="41">
        <f t="shared" si="2"/>
        <v>103.06817652333132</v>
      </c>
      <c r="H24" s="10">
        <f>SUM(H8:H23)</f>
        <v>16658552.600000001</v>
      </c>
      <c r="J24" s="26">
        <v>16658552.6</v>
      </c>
      <c r="K24" s="17"/>
    </row>
    <row r="25" spans="1:11" ht="15.75" x14ac:dyDescent="0.25">
      <c r="A25" s="66" t="s">
        <v>28</v>
      </c>
      <c r="B25" s="67"/>
      <c r="C25" s="67"/>
      <c r="D25" s="67"/>
      <c r="E25" s="67"/>
      <c r="F25" s="67"/>
      <c r="G25" s="68"/>
      <c r="H25" s="7"/>
      <c r="J25" s="27"/>
    </row>
    <row r="26" spans="1:11" ht="32.25" thickBot="1" x14ac:dyDescent="0.3">
      <c r="A26" s="34">
        <v>1</v>
      </c>
      <c r="B26" s="57" t="s">
        <v>29</v>
      </c>
      <c r="C26" s="43">
        <v>188984.4</v>
      </c>
      <c r="D26" s="37">
        <v>148355.20000000001</v>
      </c>
      <c r="E26" s="38">
        <f t="shared" ref="E26:E51" si="3">D26/C26*100</f>
        <v>78.501294286724203</v>
      </c>
      <c r="F26" s="39">
        <f t="shared" ref="F26:F51" si="4">D26/17524415.3*100</f>
        <v>0.84656290929147282</v>
      </c>
      <c r="G26" s="38">
        <f t="shared" ref="G26:G51" si="5">D26/H26*100</f>
        <v>102.78639401109237</v>
      </c>
      <c r="H26" s="8">
        <v>144333.5</v>
      </c>
      <c r="J26" s="26">
        <v>144333.5</v>
      </c>
      <c r="K26" s="16" t="s">
        <v>29</v>
      </c>
    </row>
    <row r="27" spans="1:11" ht="32.25" thickBot="1" x14ac:dyDescent="0.3">
      <c r="A27" s="34">
        <v>2</v>
      </c>
      <c r="B27" s="57" t="s">
        <v>30</v>
      </c>
      <c r="C27" s="43">
        <v>92772</v>
      </c>
      <c r="D27" s="37">
        <v>73906.7</v>
      </c>
      <c r="E27" s="38">
        <f t="shared" si="3"/>
        <v>79.664877333678263</v>
      </c>
      <c r="F27" s="39">
        <f t="shared" si="4"/>
        <v>0.42173561134447657</v>
      </c>
      <c r="G27" s="38">
        <f t="shared" si="5"/>
        <v>99.734560087661293</v>
      </c>
      <c r="H27" s="8">
        <v>74103.399999999994</v>
      </c>
      <c r="J27" s="26">
        <v>74103.399999999994</v>
      </c>
      <c r="K27" s="16" t="s">
        <v>62</v>
      </c>
    </row>
    <row r="28" spans="1:11" ht="95.25" thickBot="1" x14ac:dyDescent="0.3">
      <c r="A28" s="34">
        <v>3</v>
      </c>
      <c r="B28" s="57" t="s">
        <v>31</v>
      </c>
      <c r="C28" s="43">
        <v>42000</v>
      </c>
      <c r="D28" s="37">
        <v>28551.4</v>
      </c>
      <c r="E28" s="38">
        <f t="shared" si="3"/>
        <v>67.979523809523812</v>
      </c>
      <c r="F28" s="39">
        <f t="shared" si="4"/>
        <v>0.16292355271904563</v>
      </c>
      <c r="G28" s="38">
        <f t="shared" si="5"/>
        <v>97.423438486342633</v>
      </c>
      <c r="H28" s="8">
        <v>29306.5</v>
      </c>
      <c r="J28" s="26">
        <v>29306.5</v>
      </c>
      <c r="K28" s="16" t="s">
        <v>31</v>
      </c>
    </row>
    <row r="29" spans="1:11" ht="79.5" thickBot="1" x14ac:dyDescent="0.3">
      <c r="A29" s="34">
        <v>4</v>
      </c>
      <c r="B29" s="57" t="s">
        <v>32</v>
      </c>
      <c r="C29" s="43">
        <v>15700</v>
      </c>
      <c r="D29" s="37">
        <v>12494.9</v>
      </c>
      <c r="E29" s="38">
        <f t="shared" si="3"/>
        <v>79.585350318471342</v>
      </c>
      <c r="F29" s="39">
        <f t="shared" si="4"/>
        <v>7.1299953727985421E-2</v>
      </c>
      <c r="G29" s="38">
        <f t="shared" si="5"/>
        <v>102.57949050547177</v>
      </c>
      <c r="H29" s="8">
        <v>12180.7</v>
      </c>
      <c r="J29" s="26">
        <v>12180.7</v>
      </c>
      <c r="K29" s="16" t="s">
        <v>32</v>
      </c>
    </row>
    <row r="30" spans="1:11" ht="32.25" thickBot="1" x14ac:dyDescent="0.3">
      <c r="A30" s="34">
        <v>5</v>
      </c>
      <c r="B30" s="57" t="s">
        <v>33</v>
      </c>
      <c r="C30" s="43">
        <v>7355</v>
      </c>
      <c r="D30" s="37">
        <v>4830.2</v>
      </c>
      <c r="E30" s="38">
        <f t="shared" si="3"/>
        <v>65.672331747110803</v>
      </c>
      <c r="F30" s="39">
        <f t="shared" si="4"/>
        <v>2.7562688496659854E-2</v>
      </c>
      <c r="G30" s="38">
        <f t="shared" si="5"/>
        <v>69.47029297127817</v>
      </c>
      <c r="H30" s="8">
        <v>6952.9</v>
      </c>
      <c r="J30" s="26">
        <v>6952.9</v>
      </c>
      <c r="K30" s="16" t="s">
        <v>33</v>
      </c>
    </row>
    <row r="31" spans="1:11" ht="48" thickBot="1" x14ac:dyDescent="0.3">
      <c r="A31" s="34">
        <v>6</v>
      </c>
      <c r="B31" s="57" t="s">
        <v>34</v>
      </c>
      <c r="C31" s="43">
        <v>5802</v>
      </c>
      <c r="D31" s="37">
        <v>11904.6</v>
      </c>
      <c r="E31" s="38">
        <f t="shared" si="3"/>
        <v>205.18097207859358</v>
      </c>
      <c r="F31" s="39">
        <f t="shared" si="4"/>
        <v>6.7931510388252445E-2</v>
      </c>
      <c r="G31" s="38">
        <f t="shared" si="5"/>
        <v>276.343462011653</v>
      </c>
      <c r="H31" s="8">
        <v>4307.8999999999996</v>
      </c>
      <c r="J31" s="26">
        <v>4307.8999999999996</v>
      </c>
      <c r="K31" s="16" t="s">
        <v>34</v>
      </c>
    </row>
    <row r="32" spans="1:11" ht="31.5" x14ac:dyDescent="0.25">
      <c r="A32" s="34">
        <v>7</v>
      </c>
      <c r="B32" s="57" t="s">
        <v>35</v>
      </c>
      <c r="C32" s="43">
        <v>5300</v>
      </c>
      <c r="D32" s="37">
        <v>4601.2</v>
      </c>
      <c r="E32" s="38">
        <f t="shared" si="3"/>
        <v>86.815094339622632</v>
      </c>
      <c r="F32" s="39">
        <f t="shared" si="4"/>
        <v>2.6255940191054476E-2</v>
      </c>
      <c r="G32" s="38"/>
      <c r="H32" s="8">
        <v>0</v>
      </c>
      <c r="J32" s="27"/>
    </row>
    <row r="33" spans="1:11" ht="48" thickBot="1" x14ac:dyDescent="0.3">
      <c r="A33" s="35">
        <v>8</v>
      </c>
      <c r="B33" s="58" t="s">
        <v>36</v>
      </c>
      <c r="C33" s="43">
        <v>4850</v>
      </c>
      <c r="D33" s="37">
        <v>7915.9</v>
      </c>
      <c r="E33" s="38">
        <f t="shared" si="3"/>
        <v>163.21443298969072</v>
      </c>
      <c r="F33" s="39">
        <f t="shared" si="4"/>
        <v>4.5170693940356457E-2</v>
      </c>
      <c r="G33" s="38">
        <f t="shared" si="5"/>
        <v>150.97747515782646</v>
      </c>
      <c r="H33" s="8">
        <v>5243.1</v>
      </c>
      <c r="J33" s="26">
        <v>5243.1</v>
      </c>
      <c r="K33" s="16" t="s">
        <v>36</v>
      </c>
    </row>
    <row r="34" spans="1:11" ht="32.25" thickBot="1" x14ac:dyDescent="0.3">
      <c r="A34" s="34">
        <v>9</v>
      </c>
      <c r="B34" s="57" t="s">
        <v>37</v>
      </c>
      <c r="C34" s="43">
        <v>2468</v>
      </c>
      <c r="D34" s="37">
        <v>13739.5</v>
      </c>
      <c r="E34" s="38">
        <f t="shared" si="3"/>
        <v>556.70583468395455</v>
      </c>
      <c r="F34" s="39">
        <f t="shared" si="4"/>
        <v>7.8402045174083487E-2</v>
      </c>
      <c r="G34" s="38">
        <f t="shared" si="5"/>
        <v>115.17440252152265</v>
      </c>
      <c r="H34" s="8">
        <v>11929.3</v>
      </c>
      <c r="J34" s="26">
        <v>11929.3</v>
      </c>
      <c r="K34" s="16" t="s">
        <v>37</v>
      </c>
    </row>
    <row r="35" spans="1:11" ht="48" thickBot="1" x14ac:dyDescent="0.3">
      <c r="A35" s="34">
        <v>10</v>
      </c>
      <c r="B35" s="57" t="s">
        <v>38</v>
      </c>
      <c r="C35" s="43">
        <v>1430</v>
      </c>
      <c r="D35" s="37">
        <v>877.8</v>
      </c>
      <c r="E35" s="38">
        <f t="shared" si="3"/>
        <v>61.38461538461538</v>
      </c>
      <c r="F35" s="39">
        <f t="shared" si="4"/>
        <v>5.0090116273380026E-3</v>
      </c>
      <c r="G35" s="38">
        <f t="shared" si="5"/>
        <v>53.329283110571083</v>
      </c>
      <c r="H35" s="8">
        <v>1646</v>
      </c>
      <c r="J35" s="26">
        <v>1646</v>
      </c>
      <c r="K35" s="16" t="s">
        <v>38</v>
      </c>
    </row>
    <row r="36" spans="1:11" ht="48" thickBot="1" x14ac:dyDescent="0.3">
      <c r="A36" s="34">
        <v>11</v>
      </c>
      <c r="B36" s="57" t="s">
        <v>39</v>
      </c>
      <c r="C36" s="43">
        <v>1200</v>
      </c>
      <c r="D36" s="37">
        <v>302.3</v>
      </c>
      <c r="E36" s="38">
        <f t="shared" si="3"/>
        <v>25.191666666666666</v>
      </c>
      <c r="F36" s="39">
        <f t="shared" si="4"/>
        <v>1.7250218898886744E-3</v>
      </c>
      <c r="G36" s="38">
        <f t="shared" si="5"/>
        <v>23.918031489833055</v>
      </c>
      <c r="H36" s="8">
        <v>1263.9000000000001</v>
      </c>
      <c r="J36" s="26">
        <v>1263.9000000000001</v>
      </c>
      <c r="K36" s="16" t="s">
        <v>39</v>
      </c>
    </row>
    <row r="37" spans="1:11" ht="32.25" thickBot="1" x14ac:dyDescent="0.3">
      <c r="A37" s="35">
        <v>12</v>
      </c>
      <c r="B37" s="58" t="s">
        <v>40</v>
      </c>
      <c r="C37" s="43">
        <v>1000</v>
      </c>
      <c r="D37" s="37">
        <v>33211.599999999999</v>
      </c>
      <c r="E37" s="38">
        <f>D37/C37*100</f>
        <v>3321.16</v>
      </c>
      <c r="F37" s="39">
        <f t="shared" si="4"/>
        <v>0.18951616605433905</v>
      </c>
      <c r="G37" s="38">
        <f>D37/H37*100</f>
        <v>1014.9003789267814</v>
      </c>
      <c r="H37" s="8">
        <v>3272.4</v>
      </c>
      <c r="J37" s="28">
        <v>3272.4</v>
      </c>
      <c r="K37" s="21" t="s">
        <v>40</v>
      </c>
    </row>
    <row r="38" spans="1:11" ht="48" thickBot="1" x14ac:dyDescent="0.3">
      <c r="A38" s="35">
        <v>13</v>
      </c>
      <c r="B38" s="58" t="s">
        <v>41</v>
      </c>
      <c r="C38" s="43">
        <v>700</v>
      </c>
      <c r="D38" s="37">
        <v>7240.2</v>
      </c>
      <c r="E38" s="38">
        <f>D38/C38*100</f>
        <v>1034.3142857142857</v>
      </c>
      <c r="F38" s="39">
        <f t="shared" si="4"/>
        <v>4.1314930490148789E-2</v>
      </c>
      <c r="G38" s="38">
        <f>D38/H38*100</f>
        <v>171.14693645990923</v>
      </c>
      <c r="H38" s="8">
        <v>4230.3999999999996</v>
      </c>
      <c r="J38" s="28">
        <v>4230.3999999999996</v>
      </c>
      <c r="K38" s="21" t="s">
        <v>41</v>
      </c>
    </row>
    <row r="39" spans="1:11" ht="32.25" thickBot="1" x14ac:dyDescent="0.3">
      <c r="A39" s="35">
        <v>14</v>
      </c>
      <c r="B39" s="58" t="s">
        <v>42</v>
      </c>
      <c r="C39" s="43">
        <v>700</v>
      </c>
      <c r="D39" s="37">
        <v>959.1</v>
      </c>
      <c r="E39" s="38">
        <f t="shared" si="3"/>
        <v>137.01428571428571</v>
      </c>
      <c r="F39" s="39">
        <f t="shared" si="4"/>
        <v>5.4729358074503062E-3</v>
      </c>
      <c r="G39" s="38">
        <f t="shared" si="5"/>
        <v>86.537940990706502</v>
      </c>
      <c r="H39" s="8">
        <v>1108.3</v>
      </c>
      <c r="J39" s="26">
        <v>1108.3</v>
      </c>
      <c r="K39" s="16" t="s">
        <v>42</v>
      </c>
    </row>
    <row r="40" spans="1:11" ht="32.25" thickBot="1" x14ac:dyDescent="0.3">
      <c r="A40" s="35">
        <v>15</v>
      </c>
      <c r="B40" s="58" t="s">
        <v>43</v>
      </c>
      <c r="C40" s="43">
        <v>405</v>
      </c>
      <c r="D40" s="37">
        <v>1578.4</v>
      </c>
      <c r="E40" s="38">
        <f t="shared" si="3"/>
        <v>389.72839506172841</v>
      </c>
      <c r="F40" s="39">
        <f t="shared" si="4"/>
        <v>9.0068625570634588E-3</v>
      </c>
      <c r="G40" s="38">
        <f t="shared" si="5"/>
        <v>100.13957619591423</v>
      </c>
      <c r="H40" s="8">
        <v>1576.2</v>
      </c>
      <c r="J40" s="26">
        <v>1576.2</v>
      </c>
      <c r="K40" s="16" t="s">
        <v>43</v>
      </c>
    </row>
    <row r="41" spans="1:11" ht="32.25" thickBot="1" x14ac:dyDescent="0.3">
      <c r="A41" s="35">
        <v>16</v>
      </c>
      <c r="B41" s="58" t="s">
        <v>44</v>
      </c>
      <c r="C41" s="43">
        <v>310</v>
      </c>
      <c r="D41" s="37">
        <v>360</v>
      </c>
      <c r="E41" s="38">
        <f>D41/C41*100</f>
        <v>116.12903225806453</v>
      </c>
      <c r="F41" s="39">
        <f t="shared" si="4"/>
        <v>2.0542768123054012E-3</v>
      </c>
      <c r="G41" s="38">
        <f>D41/H41*100</f>
        <v>67.924528301886795</v>
      </c>
      <c r="H41" s="8">
        <v>530</v>
      </c>
      <c r="J41" s="26">
        <v>530</v>
      </c>
      <c r="K41" s="16" t="s">
        <v>44</v>
      </c>
    </row>
    <row r="42" spans="1:11" ht="48" thickBot="1" x14ac:dyDescent="0.3">
      <c r="A42" s="34">
        <v>17</v>
      </c>
      <c r="B42" s="57" t="s">
        <v>45</v>
      </c>
      <c r="C42" s="43">
        <v>281</v>
      </c>
      <c r="D42" s="37">
        <v>880.2</v>
      </c>
      <c r="E42" s="38">
        <f t="shared" si="3"/>
        <v>313.23843416370107</v>
      </c>
      <c r="F42" s="39">
        <f t="shared" si="4"/>
        <v>5.0227068060867061E-3</v>
      </c>
      <c r="G42" s="38">
        <f t="shared" si="5"/>
        <v>143.16851008458039</v>
      </c>
      <c r="H42" s="8">
        <v>614.79999999999995</v>
      </c>
      <c r="J42" s="26">
        <v>614.79999999999995</v>
      </c>
      <c r="K42" s="16" t="s">
        <v>45</v>
      </c>
    </row>
    <row r="43" spans="1:11" ht="31.5" x14ac:dyDescent="0.25">
      <c r="A43" s="34">
        <v>18</v>
      </c>
      <c r="B43" s="57" t="s">
        <v>46</v>
      </c>
      <c r="C43" s="43">
        <v>114.6</v>
      </c>
      <c r="D43" s="37">
        <v>0</v>
      </c>
      <c r="E43" s="38">
        <f t="shared" si="3"/>
        <v>0</v>
      </c>
      <c r="F43" s="39">
        <f t="shared" si="4"/>
        <v>0</v>
      </c>
      <c r="G43" s="38"/>
      <c r="H43" s="8">
        <v>0</v>
      </c>
      <c r="J43" s="29">
        <v>0</v>
      </c>
      <c r="K43" s="22" t="s">
        <v>46</v>
      </c>
    </row>
    <row r="44" spans="1:11" ht="63" x14ac:dyDescent="0.25">
      <c r="A44" s="34">
        <v>19</v>
      </c>
      <c r="B44" s="57" t="s">
        <v>47</v>
      </c>
      <c r="C44" s="43">
        <v>70</v>
      </c>
      <c r="D44" s="37">
        <v>0</v>
      </c>
      <c r="E44" s="38">
        <f t="shared" si="3"/>
        <v>0</v>
      </c>
      <c r="F44" s="39">
        <f t="shared" si="4"/>
        <v>0</v>
      </c>
      <c r="G44" s="38"/>
      <c r="H44" s="8">
        <v>0</v>
      </c>
      <c r="J44" s="30"/>
      <c r="K44" s="23"/>
    </row>
    <row r="45" spans="1:11" ht="47.25" x14ac:dyDescent="0.25">
      <c r="A45" s="34">
        <v>20</v>
      </c>
      <c r="B45" s="57" t="s">
        <v>48</v>
      </c>
      <c r="C45" s="43">
        <v>15</v>
      </c>
      <c r="D45" s="37">
        <v>15.9</v>
      </c>
      <c r="E45" s="38">
        <f t="shared" si="3"/>
        <v>106</v>
      </c>
      <c r="F45" s="39">
        <f t="shared" si="4"/>
        <v>9.0730559210155226E-5</v>
      </c>
      <c r="G45" s="38">
        <f t="shared" si="5"/>
        <v>530</v>
      </c>
      <c r="H45" s="8">
        <v>3</v>
      </c>
      <c r="J45" s="29">
        <v>3</v>
      </c>
      <c r="K45" s="22" t="s">
        <v>48</v>
      </c>
    </row>
    <row r="46" spans="1:11" ht="31.5" x14ac:dyDescent="0.25">
      <c r="A46" s="34">
        <v>21</v>
      </c>
      <c r="B46" s="59" t="s">
        <v>55</v>
      </c>
      <c r="C46" s="43">
        <v>0</v>
      </c>
      <c r="D46" s="37">
        <v>20.8</v>
      </c>
      <c r="E46" s="44"/>
      <c r="F46" s="39">
        <f t="shared" si="4"/>
        <v>1.1869154915542318E-4</v>
      </c>
      <c r="G46" s="44"/>
      <c r="H46" s="8"/>
      <c r="J46" s="30"/>
      <c r="K46" s="23"/>
    </row>
    <row r="47" spans="1:11" ht="47.25" x14ac:dyDescent="0.25">
      <c r="A47" s="34">
        <v>22</v>
      </c>
      <c r="B47" s="59" t="s">
        <v>56</v>
      </c>
      <c r="C47" s="43">
        <v>0</v>
      </c>
      <c r="D47" s="37">
        <v>2.2000000000000002</v>
      </c>
      <c r="E47" s="44"/>
      <c r="F47" s="39">
        <f t="shared" si="4"/>
        <v>1.2553913852977452E-5</v>
      </c>
      <c r="G47" s="44"/>
      <c r="H47" s="8"/>
      <c r="J47" s="30"/>
      <c r="K47" s="23"/>
    </row>
    <row r="48" spans="1:11" ht="32.25" thickBot="1" x14ac:dyDescent="0.3">
      <c r="A48" s="34">
        <v>23</v>
      </c>
      <c r="B48" s="57" t="s">
        <v>49</v>
      </c>
      <c r="C48" s="43">
        <v>0</v>
      </c>
      <c r="D48" s="37">
        <v>2984.7</v>
      </c>
      <c r="E48" s="38"/>
      <c r="F48" s="39">
        <f t="shared" si="4"/>
        <v>1.7031666671355361E-2</v>
      </c>
      <c r="G48" s="38">
        <f t="shared" si="5"/>
        <v>107.9223315013017</v>
      </c>
      <c r="H48" s="8">
        <v>2765.6</v>
      </c>
      <c r="J48" s="26">
        <v>2765.6</v>
      </c>
      <c r="K48" s="16" t="s">
        <v>49</v>
      </c>
    </row>
    <row r="49" spans="1:11" ht="32.25" thickBot="1" x14ac:dyDescent="0.3">
      <c r="A49" s="36">
        <v>24</v>
      </c>
      <c r="B49" s="60" t="s">
        <v>50</v>
      </c>
      <c r="C49" s="45">
        <v>0</v>
      </c>
      <c r="D49" s="46">
        <v>16.100000000000001</v>
      </c>
      <c r="E49" s="47"/>
      <c r="F49" s="48">
        <f t="shared" si="4"/>
        <v>9.1871824105880436E-5</v>
      </c>
      <c r="G49" s="47">
        <f t="shared" si="5"/>
        <v>201.25000000000003</v>
      </c>
      <c r="H49" s="8">
        <v>8</v>
      </c>
      <c r="J49" s="26">
        <v>8</v>
      </c>
      <c r="K49" s="16" t="s">
        <v>50</v>
      </c>
    </row>
    <row r="50" spans="1:11" ht="24" thickBot="1" x14ac:dyDescent="0.3">
      <c r="A50" s="69" t="s">
        <v>27</v>
      </c>
      <c r="B50" s="69"/>
      <c r="C50" s="49">
        <f>SUM(C26:C49)</f>
        <v>371457</v>
      </c>
      <c r="D50" s="49">
        <f>SUM(D26:D49)</f>
        <v>354748.9</v>
      </c>
      <c r="E50" s="41">
        <f t="shared" si="3"/>
        <v>95.502009653876499</v>
      </c>
      <c r="F50" s="42">
        <f t="shared" si="4"/>
        <v>2.0243123318356879</v>
      </c>
      <c r="G50" s="41">
        <f t="shared" si="5"/>
        <v>116.1664589471864</v>
      </c>
      <c r="H50" s="11">
        <f>SUM(H26:H49)+3.9</f>
        <v>305379.80000000005</v>
      </c>
      <c r="J50" s="31">
        <v>3.8</v>
      </c>
      <c r="K50" s="20" t="s">
        <v>63</v>
      </c>
    </row>
    <row r="51" spans="1:11" ht="24" thickBot="1" x14ac:dyDescent="0.3">
      <c r="A51" s="70" t="s">
        <v>51</v>
      </c>
      <c r="B51" s="70"/>
      <c r="C51" s="50">
        <f>C24+C50</f>
        <v>22623064</v>
      </c>
      <c r="D51" s="50">
        <f>D24+D50</f>
        <v>17524415.299999997</v>
      </c>
      <c r="E51" s="51">
        <f t="shared" si="3"/>
        <v>77.46260762909921</v>
      </c>
      <c r="F51" s="52">
        <f t="shared" si="4"/>
        <v>99.999999999999972</v>
      </c>
      <c r="G51" s="51">
        <f t="shared" si="5"/>
        <v>103.30396801156785</v>
      </c>
      <c r="H51" s="12">
        <f>H24+H50+H55+H56</f>
        <v>16963932.400000002</v>
      </c>
      <c r="J51" s="19">
        <v>0.04</v>
      </c>
      <c r="K51" s="20" t="s">
        <v>64</v>
      </c>
    </row>
    <row r="52" spans="1:11" ht="16.5" thickBot="1" x14ac:dyDescent="0.3">
      <c r="A52" s="61" t="s">
        <v>52</v>
      </c>
      <c r="B52" s="61"/>
      <c r="C52" s="53"/>
      <c r="D52" s="54">
        <v>-148.9</v>
      </c>
      <c r="E52" s="55"/>
      <c r="F52" s="56"/>
      <c r="G52" s="56"/>
      <c r="H52" s="13">
        <v>-22925</v>
      </c>
      <c r="J52" s="26">
        <v>305379.8</v>
      </c>
      <c r="K52" s="18"/>
    </row>
    <row r="53" spans="1:11" ht="16.5" thickBot="1" x14ac:dyDescent="0.3">
      <c r="A53" s="61" t="s">
        <v>27</v>
      </c>
      <c r="B53" s="61"/>
      <c r="C53" s="53"/>
      <c r="D53" s="53">
        <f>D51+D52</f>
        <v>17524266.399999999</v>
      </c>
      <c r="E53" s="55"/>
      <c r="F53" s="56"/>
      <c r="G53" s="56"/>
      <c r="H53" s="14">
        <f>H51+H52</f>
        <v>16941007.400000002</v>
      </c>
      <c r="J53" s="26">
        <v>16963932.399999999</v>
      </c>
      <c r="K53" s="18"/>
    </row>
    <row r="54" spans="1:11" ht="15.75" thickBot="1" x14ac:dyDescent="0.3">
      <c r="J54" s="26">
        <v>-22925</v>
      </c>
      <c r="K54" s="18"/>
    </row>
    <row r="55" spans="1:11" ht="15.75" thickBot="1" x14ac:dyDescent="0.3">
      <c r="J55" s="26">
        <v>16941007.399999999</v>
      </c>
      <c r="K55" s="18"/>
    </row>
    <row r="56" spans="1:11" ht="15.75" thickBot="1" x14ac:dyDescent="0.3">
      <c r="J56" s="32">
        <v>16941007.399999999</v>
      </c>
    </row>
  </sheetData>
  <mergeCells count="7">
    <mergeCell ref="A53:B53"/>
    <mergeCell ref="A7:G7"/>
    <mergeCell ref="A24:B24"/>
    <mergeCell ref="A25:G25"/>
    <mergeCell ref="A50:B50"/>
    <mergeCell ref="A51:B51"/>
    <mergeCell ref="A52:B52"/>
  </mergeCells>
  <pageMargins left="0.70866141732283472" right="0.31496062992125984" top="0.35433070866141736" bottom="0.55118110236220474" header="0.31496062992125984" footer="0.31496062992125984"/>
  <pageSetup paperSize="9" orientation="portrait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2017-12-08T07:35:08Z</dcterms:modified>
</cp:coreProperties>
</file>